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24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<sst xmlns="http://schemas.openxmlformats.org/spreadsheetml/2006/main" count="67" uniqueCount="53">
  <si>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Ai(cm2)</t>
  </si>
  <si>
    <t>Aixi</t>
  </si>
  <si>
    <t>Aiyi</t>
  </si>
  <si>
    <t>Aixi2</t>
  </si>
  <si>
    <t>Aiyi2</t>
  </si>
  <si>
    <t>Aixiyi</t>
  </si>
  <si>
    <t>xi(cm)</t>
  </si>
  <si>
    <t>yi(cm)</t>
  </si>
  <si>
    <t>Ixi(cm4)</t>
  </si>
  <si>
    <t>2</t>
  </si>
  <si>
    <t>1</t>
  </si>
  <si>
    <t>suma:</t>
  </si>
  <si>
    <t>Xc=</t>
  </si>
  <si>
    <t>Yc=</t>
  </si>
  <si>
    <t>Profil br:</t>
  </si>
  <si>
    <t>Tip:</t>
  </si>
  <si>
    <t>Iyi(cm4)</t>
  </si>
  <si>
    <t>I1(cm4)</t>
  </si>
  <si>
    <t>I2(cm4)</t>
  </si>
  <si>
    <t>Koordinate težišta cijelog složenog presjeka:</t>
  </si>
  <si>
    <t>Ix=</t>
  </si>
  <si>
    <t>Iy=</t>
  </si>
  <si>
    <t>Iksi=</t>
  </si>
  <si>
    <t>Ieta=</t>
  </si>
  <si>
    <t>Iksieta=</t>
  </si>
  <si>
    <t>cm</t>
  </si>
  <si>
    <t>cm4</t>
  </si>
  <si>
    <t>Ugao nagiba glavne težišne ose:</t>
  </si>
  <si>
    <t>tan(2*alfa)=</t>
  </si>
  <si>
    <t>alfa=</t>
  </si>
  <si>
    <t>stepeni</t>
  </si>
  <si>
    <t>Glavni težišni momenti inercije:</t>
  </si>
  <si>
    <t>I1=</t>
  </si>
  <si>
    <t>I2=</t>
  </si>
  <si>
    <t>Unesite ugao fi=</t>
  </si>
  <si>
    <t xml:space="preserve">         Iu=</t>
  </si>
  <si>
    <t xml:space="preserve">         Iv=</t>
  </si>
  <si>
    <t xml:space="preserve">       Iuv=</t>
  </si>
  <si>
    <r>
      <t>I</t>
    </r>
    <r>
      <rPr>
        <sz val="10"/>
        <rFont val="Arial"/>
        <family val="2"/>
      </rPr>
      <t>xiyi</t>
    </r>
    <r>
      <rPr>
        <sz val="12"/>
        <rFont val="Arial"/>
        <family val="2"/>
      </rPr>
      <t>(cm4)</t>
    </r>
  </si>
  <si>
    <t>Momenti inercije slož.  presjeka za ose X i Y</t>
  </si>
  <si>
    <t>Ixy=</t>
  </si>
  <si>
    <t>Momenti inercije slož. presjeka za težišne ose ksi i eta</t>
  </si>
  <si>
    <t>Površina elementa</t>
  </si>
  <si>
    <t>Unesite znak Ixiyi:</t>
  </si>
  <si>
    <t>Glavni poluprečnici inercije:
i1 i i2</t>
  </si>
  <si>
    <t>Momenti inercije složenog presjeka
 za zarotirane ose za ugao fi:</t>
  </si>
  <si>
    <t xml:space="preserve"> i2=</t>
  </si>
  <si>
    <t xml:space="preserve"> i1=</t>
  </si>
  <si>
    <t>Koord. težišta profila u k. sistemu xOy</t>
  </si>
  <si>
    <t>Unesite momente inercije profila za njihove težišne ose</t>
  </si>
  <si>
    <t>(-1 ili 1)</t>
  </si>
  <si>
    <t>Z16</t>
  </si>
  <si>
    <t>C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</si>
</sst>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00"/>
    <numFmt numFmtId="189" formatCode="0.00;[Red]0.00"/>
    <numFmt numFmtId="190" formatCode="0.00_ ;\-0.00\ "/>
  </numFmts>
  <fonts count="49">
    <font>
      <sz val="10"/>
      <name val="Arial"/>
      <family val="0"/>
    </font>
    <font>
      <sz val="8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2" fontId="0" fillId="0" borderId="0" xfId="0" applyAlignment="1">
      <alignment/>
    </xf>
    <xf numFmtId="2" fontId="0" fillId="0" borderId="10" xfId="0" applyBorder="1" applyAlignment="1">
      <alignment/>
    </xf>
    <xf numFmtId="2" fontId="0" fillId="0" borderId="0" xfId="0" applyBorder="1" applyAlignment="1">
      <alignment/>
    </xf>
    <xf numFmtId="2" fontId="0" fillId="0" borderId="0" xfId="0" applyBorder="1" applyAlignment="1" quotePrefix="1">
      <alignment/>
    </xf>
    <xf numFmtId="2" fontId="2" fillId="0" borderId="11" xfId="0" applyFont="1" applyBorder="1" applyAlignment="1">
      <alignment/>
    </xf>
    <xf numFmtId="2" fontId="2" fillId="0" borderId="12" xfId="0" applyFont="1" applyBorder="1" applyAlignment="1">
      <alignment/>
    </xf>
    <xf numFmtId="2" fontId="2" fillId="0" borderId="0" xfId="0" applyFont="1" applyAlignment="1">
      <alignment/>
    </xf>
    <xf numFmtId="2" fontId="2" fillId="0" borderId="0" xfId="0" applyFont="1" applyBorder="1" applyAlignment="1">
      <alignment/>
    </xf>
    <xf numFmtId="2" fontId="0" fillId="0" borderId="0" xfId="0" applyFill="1" applyBorder="1" applyAlignment="1" quotePrefix="1">
      <alignment/>
    </xf>
    <xf numFmtId="2" fontId="0" fillId="0" borderId="0" xfId="0" applyFill="1" applyBorder="1" applyAlignment="1">
      <alignment/>
    </xf>
    <xf numFmtId="2" fontId="0" fillId="0" borderId="0" xfId="0" applyFill="1" applyAlignment="1">
      <alignment/>
    </xf>
    <xf numFmtId="2" fontId="3" fillId="0" borderId="13" xfId="0" applyFont="1" applyBorder="1" applyAlignment="1">
      <alignment/>
    </xf>
    <xf numFmtId="2" fontId="3" fillId="0" borderId="14" xfId="0" applyFont="1" applyBorder="1" applyAlignment="1" quotePrefix="1">
      <alignment/>
    </xf>
    <xf numFmtId="2" fontId="3" fillId="0" borderId="13" xfId="0" applyFont="1" applyBorder="1" applyAlignment="1" quotePrefix="1">
      <alignment/>
    </xf>
    <xf numFmtId="2" fontId="4" fillId="0" borderId="15" xfId="0" applyFont="1" applyBorder="1" applyAlignment="1">
      <alignment/>
    </xf>
    <xf numFmtId="2" fontId="4" fillId="0" borderId="16" xfId="0" applyFont="1" applyFill="1" applyBorder="1" applyAlignment="1">
      <alignment/>
    </xf>
    <xf numFmtId="2" fontId="4" fillId="0" borderId="17" xfId="0" applyFont="1" applyBorder="1" applyAlignment="1">
      <alignment/>
    </xf>
    <xf numFmtId="2" fontId="4" fillId="0" borderId="18" xfId="0" applyFont="1" applyFill="1" applyBorder="1" applyAlignment="1">
      <alignment/>
    </xf>
    <xf numFmtId="2" fontId="4" fillId="0" borderId="13" xfId="0" applyFont="1" applyBorder="1" applyAlignment="1">
      <alignment/>
    </xf>
    <xf numFmtId="2" fontId="4" fillId="0" borderId="14" xfId="0" applyFont="1" applyBorder="1" applyAlignment="1">
      <alignment/>
    </xf>
    <xf numFmtId="2" fontId="4" fillId="0" borderId="19" xfId="0" applyFont="1" applyBorder="1" applyAlignment="1">
      <alignment/>
    </xf>
    <xf numFmtId="2" fontId="4" fillId="0" borderId="20" xfId="0" applyFont="1" applyBorder="1" applyAlignment="1">
      <alignment/>
    </xf>
    <xf numFmtId="2" fontId="4" fillId="0" borderId="0" xfId="0" applyFont="1" applyBorder="1" applyAlignment="1">
      <alignment/>
    </xf>
    <xf numFmtId="2" fontId="4" fillId="0" borderId="21" xfId="0" applyFont="1" applyBorder="1" applyAlignment="1">
      <alignment/>
    </xf>
    <xf numFmtId="2" fontId="3" fillId="33" borderId="13" xfId="0" applyFont="1" applyFill="1" applyBorder="1" applyAlignment="1">
      <alignment/>
    </xf>
    <xf numFmtId="2" fontId="3" fillId="33" borderId="21" xfId="0" applyFont="1" applyFill="1" applyBorder="1" applyAlignment="1">
      <alignment/>
    </xf>
    <xf numFmtId="2" fontId="0" fillId="0" borderId="12" xfId="0" applyBorder="1" applyAlignment="1">
      <alignment/>
    </xf>
    <xf numFmtId="2" fontId="2" fillId="0" borderId="22" xfId="0" applyFont="1" applyBorder="1" applyAlignment="1">
      <alignment/>
    </xf>
    <xf numFmtId="2" fontId="0" fillId="0" borderId="0" xfId="0" applyBorder="1" applyAlignment="1">
      <alignment/>
    </xf>
    <xf numFmtId="2" fontId="4" fillId="0" borderId="23" xfId="0" applyFont="1" applyBorder="1" applyAlignment="1">
      <alignment/>
    </xf>
    <xf numFmtId="2" fontId="4" fillId="0" borderId="24" xfId="0" applyFont="1" applyBorder="1" applyAlignment="1">
      <alignment/>
    </xf>
    <xf numFmtId="2" fontId="3" fillId="33" borderId="25" xfId="0" applyFont="1" applyFill="1" applyBorder="1" applyAlignment="1">
      <alignment/>
    </xf>
    <xf numFmtId="2" fontId="0" fillId="33" borderId="26" xfId="0" applyFill="1" applyBorder="1" applyAlignment="1">
      <alignment/>
    </xf>
    <xf numFmtId="2" fontId="4" fillId="33" borderId="27" xfId="0" applyFont="1" applyFill="1" applyBorder="1" applyAlignment="1">
      <alignment/>
    </xf>
    <xf numFmtId="2" fontId="4" fillId="33" borderId="28" xfId="0" applyFont="1" applyFill="1" applyBorder="1" applyAlignment="1">
      <alignment/>
    </xf>
    <xf numFmtId="2" fontId="4" fillId="33" borderId="29" xfId="0" applyFont="1" applyFill="1" applyBorder="1" applyAlignment="1">
      <alignment/>
    </xf>
    <xf numFmtId="2" fontId="4" fillId="0" borderId="19" xfId="0" applyFont="1" applyFill="1" applyBorder="1" applyAlignment="1">
      <alignment/>
    </xf>
    <xf numFmtId="2" fontId="4" fillId="0" borderId="20" xfId="0" applyFont="1" applyFill="1" applyBorder="1" applyAlignment="1">
      <alignment/>
    </xf>
    <xf numFmtId="2" fontId="4" fillId="0" borderId="30" xfId="0" applyFont="1" applyFill="1" applyBorder="1" applyAlignment="1">
      <alignment/>
    </xf>
    <xf numFmtId="2" fontId="4" fillId="0" borderId="14" xfId="0" applyFont="1" applyFill="1" applyBorder="1" applyAlignment="1">
      <alignment/>
    </xf>
    <xf numFmtId="2" fontId="5" fillId="34" borderId="31" xfId="0" applyFont="1" applyFill="1" applyBorder="1" applyAlignment="1">
      <alignment/>
    </xf>
    <xf numFmtId="2" fontId="5" fillId="34" borderId="32" xfId="0" applyFont="1" applyFill="1" applyBorder="1" applyAlignment="1">
      <alignment/>
    </xf>
    <xf numFmtId="2" fontId="5" fillId="34" borderId="33" xfId="0" applyFont="1" applyFill="1" applyBorder="1" applyAlignment="1">
      <alignment/>
    </xf>
    <xf numFmtId="2" fontId="5" fillId="34" borderId="34" xfId="0" applyFont="1" applyFill="1" applyBorder="1" applyAlignment="1">
      <alignment/>
    </xf>
    <xf numFmtId="2" fontId="5" fillId="34" borderId="35" xfId="0" applyFont="1" applyFill="1" applyBorder="1" applyAlignment="1">
      <alignment/>
    </xf>
    <xf numFmtId="2" fontId="5" fillId="34" borderId="36" xfId="0" applyFont="1" applyFill="1" applyBorder="1" applyAlignment="1">
      <alignment/>
    </xf>
    <xf numFmtId="2" fontId="5" fillId="34" borderId="37" xfId="0" applyFont="1" applyFill="1" applyBorder="1" applyAlignment="1">
      <alignment/>
    </xf>
    <xf numFmtId="2" fontId="5" fillId="34" borderId="0" xfId="0" applyFont="1" applyFill="1" applyBorder="1" applyAlignment="1">
      <alignment/>
    </xf>
    <xf numFmtId="2" fontId="5" fillId="34" borderId="38" xfId="0" applyFont="1" applyFill="1" applyBorder="1" applyAlignment="1">
      <alignment/>
    </xf>
    <xf numFmtId="2" fontId="6" fillId="34" borderId="31" xfId="0" applyFont="1" applyFill="1" applyBorder="1" applyAlignment="1">
      <alignment/>
    </xf>
    <xf numFmtId="2" fontId="6" fillId="34" borderId="32" xfId="0" applyFont="1" applyFill="1" applyBorder="1" applyAlignment="1">
      <alignment/>
    </xf>
    <xf numFmtId="2" fontId="6" fillId="34" borderId="33" xfId="0" applyFont="1" applyFill="1" applyBorder="1" applyAlignment="1">
      <alignment/>
    </xf>
    <xf numFmtId="2" fontId="6" fillId="34" borderId="37" xfId="0" applyFont="1" applyFill="1" applyBorder="1" applyAlignment="1">
      <alignment/>
    </xf>
    <xf numFmtId="2" fontId="6" fillId="34" borderId="0" xfId="0" applyFont="1" applyFill="1" applyBorder="1" applyAlignment="1">
      <alignment/>
    </xf>
    <xf numFmtId="2" fontId="6" fillId="34" borderId="38" xfId="0" applyFont="1" applyFill="1" applyBorder="1" applyAlignment="1">
      <alignment/>
    </xf>
    <xf numFmtId="2" fontId="6" fillId="34" borderId="34" xfId="0" applyFont="1" applyFill="1" applyBorder="1" applyAlignment="1">
      <alignment/>
    </xf>
    <xf numFmtId="2" fontId="6" fillId="34" borderId="35" xfId="0" applyFont="1" applyFill="1" applyBorder="1" applyAlignment="1">
      <alignment/>
    </xf>
    <xf numFmtId="2" fontId="6" fillId="34" borderId="36" xfId="0" applyFont="1" applyFill="1" applyBorder="1" applyAlignment="1">
      <alignment/>
    </xf>
    <xf numFmtId="188" fontId="6" fillId="34" borderId="35" xfId="0" applyNumberFormat="1" applyFont="1" applyFill="1" applyBorder="1" applyAlignment="1">
      <alignment/>
    </xf>
    <xf numFmtId="188" fontId="6" fillId="34" borderId="32" xfId="0" applyNumberFormat="1" applyFont="1" applyFill="1" applyBorder="1" applyAlignment="1" applyProtection="1">
      <alignment/>
      <protection/>
    </xf>
    <xf numFmtId="2" fontId="4" fillId="33" borderId="14" xfId="0" applyFont="1" applyFill="1" applyBorder="1" applyAlignment="1" applyProtection="1">
      <alignment/>
      <protection locked="0"/>
    </xf>
    <xf numFmtId="2" fontId="4" fillId="33" borderId="13" xfId="0" applyFont="1" applyFill="1" applyBorder="1" applyAlignment="1" applyProtection="1">
      <alignment/>
      <protection locked="0"/>
    </xf>
    <xf numFmtId="2" fontId="4" fillId="33" borderId="13" xfId="0" applyNumberFormat="1" applyFont="1" applyFill="1" applyBorder="1" applyAlignment="1" applyProtection="1">
      <alignment/>
      <protection locked="0"/>
    </xf>
    <xf numFmtId="2" fontId="7" fillId="34" borderId="33" xfId="0" applyFont="1" applyFill="1" applyBorder="1" applyAlignment="1">
      <alignment/>
    </xf>
    <xf numFmtId="2" fontId="4" fillId="33" borderId="28" xfId="0" applyFont="1" applyFill="1" applyBorder="1" applyAlignment="1" applyProtection="1">
      <alignment/>
      <protection locked="0"/>
    </xf>
    <xf numFmtId="2" fontId="4" fillId="33" borderId="30" xfId="0" applyFont="1" applyFill="1" applyBorder="1" applyAlignment="1" applyProtection="1">
      <alignment/>
      <protection locked="0"/>
    </xf>
    <xf numFmtId="2" fontId="4" fillId="0" borderId="0" xfId="0" applyFont="1" applyFill="1" applyBorder="1" applyAlignment="1">
      <alignment/>
    </xf>
    <xf numFmtId="2" fontId="6" fillId="0" borderId="0" xfId="0" applyFont="1" applyFill="1" applyBorder="1" applyAlignment="1">
      <alignment/>
    </xf>
    <xf numFmtId="2" fontId="0" fillId="0" borderId="0" xfId="0" applyFill="1" applyBorder="1" applyAlignment="1">
      <alignment wrapText="1"/>
    </xf>
    <xf numFmtId="2" fontId="5" fillId="0" borderId="0" xfId="0" applyFont="1" applyFill="1" applyBorder="1" applyAlignment="1">
      <alignment/>
    </xf>
    <xf numFmtId="2" fontId="0" fillId="0" borderId="39" xfId="0" applyBorder="1" applyAlignment="1">
      <alignment/>
    </xf>
    <xf numFmtId="2" fontId="0" fillId="0" borderId="14" xfId="0" applyFill="1" applyBorder="1" applyAlignment="1">
      <alignment/>
    </xf>
    <xf numFmtId="2" fontId="3" fillId="0" borderId="21" xfId="0" applyFont="1" applyFill="1" applyBorder="1" applyAlignment="1">
      <alignment shrinkToFit="1"/>
    </xf>
    <xf numFmtId="2" fontId="4" fillId="0" borderId="13" xfId="0" applyFont="1" applyFill="1" applyBorder="1" applyAlignment="1">
      <alignment/>
    </xf>
    <xf numFmtId="2" fontId="4" fillId="0" borderId="39" xfId="0" applyFont="1" applyFill="1" applyBorder="1" applyAlignment="1">
      <alignment/>
    </xf>
    <xf numFmtId="2" fontId="4" fillId="0" borderId="40" xfId="0" applyFont="1" applyFill="1" applyBorder="1" applyAlignment="1">
      <alignment/>
    </xf>
    <xf numFmtId="2" fontId="5" fillId="0" borderId="11" xfId="0" applyFont="1" applyBorder="1" applyAlignment="1">
      <alignment/>
    </xf>
    <xf numFmtId="2" fontId="10" fillId="34" borderId="34" xfId="0" applyFont="1" applyFill="1" applyBorder="1" applyAlignment="1">
      <alignment/>
    </xf>
    <xf numFmtId="187" fontId="0" fillId="0" borderId="0" xfId="42" applyFont="1" applyAlignment="1">
      <alignment/>
    </xf>
    <xf numFmtId="189" fontId="4" fillId="33" borderId="13" xfId="0" applyNumberFormat="1" applyFont="1" applyFill="1" applyBorder="1" applyAlignment="1" applyProtection="1">
      <alignment/>
      <protection locked="0"/>
    </xf>
    <xf numFmtId="190" fontId="0" fillId="33" borderId="0" xfId="42" applyNumberFormat="1" applyFont="1" applyFill="1" applyAlignment="1" applyProtection="1">
      <alignment/>
      <protection locked="0"/>
    </xf>
    <xf numFmtId="2" fontId="4" fillId="0" borderId="14" xfId="0" applyFont="1" applyBorder="1" applyAlignment="1" applyProtection="1">
      <alignment/>
      <protection/>
    </xf>
    <xf numFmtId="2" fontId="4" fillId="0" borderId="13" xfId="0" applyFont="1" applyBorder="1" applyAlignment="1" applyProtection="1">
      <alignment/>
      <protection/>
    </xf>
    <xf numFmtId="2" fontId="0" fillId="33" borderId="41" xfId="0" applyFont="1" applyFill="1" applyBorder="1" applyAlignment="1">
      <alignment wrapText="1"/>
    </xf>
    <xf numFmtId="2" fontId="0" fillId="0" borderId="42" xfId="0" applyFont="1" applyBorder="1" applyAlignment="1">
      <alignment wrapText="1"/>
    </xf>
    <xf numFmtId="2" fontId="1" fillId="33" borderId="31" xfId="0" applyFont="1" applyFill="1" applyBorder="1" applyAlignment="1">
      <alignment wrapText="1"/>
    </xf>
    <xf numFmtId="2" fontId="1" fillId="33" borderId="33" xfId="0" applyFont="1" applyFill="1" applyBorder="1" applyAlignment="1">
      <alignment wrapText="1"/>
    </xf>
    <xf numFmtId="2" fontId="1" fillId="33" borderId="34" xfId="0" applyFont="1" applyFill="1" applyBorder="1" applyAlignment="1">
      <alignment wrapText="1"/>
    </xf>
    <xf numFmtId="2" fontId="1" fillId="33" borderId="36" xfId="0" applyFont="1" applyFill="1" applyBorder="1" applyAlignment="1">
      <alignment wrapText="1"/>
    </xf>
    <xf numFmtId="2" fontId="10" fillId="35" borderId="31" xfId="0" applyFont="1" applyFill="1" applyBorder="1" applyAlignment="1">
      <alignment wrapText="1"/>
    </xf>
    <xf numFmtId="2" fontId="9" fillId="35" borderId="32" xfId="0" applyFont="1" applyFill="1" applyBorder="1" applyAlignment="1">
      <alignment/>
    </xf>
    <xf numFmtId="2" fontId="9" fillId="35" borderId="33" xfId="0" applyFont="1" applyFill="1" applyBorder="1" applyAlignment="1">
      <alignment/>
    </xf>
    <xf numFmtId="2" fontId="9" fillId="35" borderId="34" xfId="0" applyFont="1" applyFill="1" applyBorder="1" applyAlignment="1">
      <alignment/>
    </xf>
    <xf numFmtId="2" fontId="9" fillId="35" borderId="35" xfId="0" applyFont="1" applyFill="1" applyBorder="1" applyAlignment="1">
      <alignment/>
    </xf>
    <xf numFmtId="2" fontId="9" fillId="35" borderId="36" xfId="0" applyFont="1" applyFill="1" applyBorder="1" applyAlignment="1">
      <alignment/>
    </xf>
    <xf numFmtId="2" fontId="4" fillId="33" borderId="43" xfId="0" applyFont="1" applyFill="1" applyBorder="1" applyAlignment="1">
      <alignment wrapText="1"/>
    </xf>
    <xf numFmtId="2" fontId="0" fillId="0" borderId="44" xfId="0" applyFont="1" applyBorder="1" applyAlignment="1">
      <alignment wrapText="1"/>
    </xf>
    <xf numFmtId="2" fontId="4" fillId="33" borderId="31" xfId="0" applyFont="1" applyFill="1" applyBorder="1" applyAlignment="1">
      <alignment wrapText="1"/>
    </xf>
    <xf numFmtId="2" fontId="0" fillId="0" borderId="32" xfId="0" applyBorder="1" applyAlignment="1">
      <alignment wrapText="1"/>
    </xf>
    <xf numFmtId="2" fontId="0" fillId="0" borderId="33" xfId="0" applyBorder="1" applyAlignment="1">
      <alignment wrapText="1"/>
    </xf>
    <xf numFmtId="2" fontId="0" fillId="0" borderId="34" xfId="0" applyBorder="1" applyAlignment="1">
      <alignment wrapText="1"/>
    </xf>
    <xf numFmtId="2" fontId="0" fillId="0" borderId="35" xfId="0" applyBorder="1" applyAlignment="1">
      <alignment wrapText="1"/>
    </xf>
    <xf numFmtId="2" fontId="0" fillId="0" borderId="36" xfId="0" applyBorder="1" applyAlignment="1">
      <alignment wrapText="1"/>
    </xf>
    <xf numFmtId="2" fontId="9" fillId="35" borderId="31" xfId="0" applyFont="1" applyFill="1" applyBorder="1" applyAlignment="1">
      <alignment wrapText="1"/>
    </xf>
    <xf numFmtId="2" fontId="9" fillId="35" borderId="32" xfId="0" applyFont="1" applyFill="1" applyBorder="1" applyAlignment="1">
      <alignment wrapText="1"/>
    </xf>
    <xf numFmtId="2" fontId="9" fillId="35" borderId="33" xfId="0" applyFont="1" applyFill="1" applyBorder="1" applyAlignment="1">
      <alignment wrapText="1"/>
    </xf>
    <xf numFmtId="2" fontId="9" fillId="35" borderId="34" xfId="0" applyFont="1" applyFill="1" applyBorder="1" applyAlignment="1">
      <alignment wrapText="1"/>
    </xf>
    <xf numFmtId="2" fontId="9" fillId="35" borderId="35" xfId="0" applyFont="1" applyFill="1" applyBorder="1" applyAlignment="1">
      <alignment wrapText="1"/>
    </xf>
    <xf numFmtId="2" fontId="9" fillId="35" borderId="36" xfId="0" applyFont="1" applyFill="1" applyBorder="1" applyAlignment="1">
      <alignment wrapText="1"/>
    </xf>
    <xf numFmtId="2" fontId="9" fillId="35" borderId="37" xfId="0" applyFont="1" applyFill="1" applyBorder="1" applyAlignment="1">
      <alignment wrapText="1"/>
    </xf>
    <xf numFmtId="2" fontId="9" fillId="35" borderId="0" xfId="0" applyFont="1" applyFill="1" applyBorder="1" applyAlignment="1">
      <alignment wrapText="1"/>
    </xf>
    <xf numFmtId="2" fontId="9" fillId="35" borderId="38" xfId="0" applyFont="1" applyFill="1" applyBorder="1" applyAlignment="1">
      <alignment wrapText="1"/>
    </xf>
    <xf numFmtId="2" fontId="7" fillId="34" borderId="31" xfId="0" applyFont="1" applyFill="1" applyBorder="1" applyAlignment="1">
      <alignment shrinkToFit="1"/>
    </xf>
    <xf numFmtId="2" fontId="8" fillId="0" borderId="32" xfId="0" applyFont="1" applyBorder="1" applyAlignment="1">
      <alignment/>
    </xf>
    <xf numFmtId="2" fontId="0" fillId="0" borderId="34" xfId="0" applyBorder="1" applyAlignment="1">
      <alignment/>
    </xf>
    <xf numFmtId="2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28575</xdr:rowOff>
    </xdr:from>
    <xdr:to>
      <xdr:col>9</xdr:col>
      <xdr:colOff>333375</xdr:colOff>
      <xdr:row>2</xdr:row>
      <xdr:rowOff>28575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819275" y="28575"/>
          <a:ext cx="3695700" cy="342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TABELARNI PRIKAZ MOMENATA INERCIJE</a:t>
          </a:r>
        </a:p>
      </xdr:txBody>
    </xdr:sp>
    <xdr:clientData/>
  </xdr:twoCellAnchor>
  <xdr:twoCellAnchor>
    <xdr:from>
      <xdr:col>9</xdr:col>
      <xdr:colOff>571500</xdr:colOff>
      <xdr:row>2</xdr:row>
      <xdr:rowOff>19050</xdr:rowOff>
    </xdr:from>
    <xdr:to>
      <xdr:col>12</xdr:col>
      <xdr:colOff>95250</xdr:colOff>
      <xdr:row>5</xdr:row>
      <xdr:rowOff>114300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5753100" y="361950"/>
          <a:ext cx="1466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Polja u koja se unosi tražena vrijednost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umjesto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unositi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66675</xdr:colOff>
      <xdr:row>1</xdr:row>
      <xdr:rowOff>95250</xdr:rowOff>
    </xdr:from>
    <xdr:to>
      <xdr:col>9</xdr:col>
      <xdr:colOff>571500</xdr:colOff>
      <xdr:row>5</xdr:row>
      <xdr:rowOff>142875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6675" y="266700"/>
          <a:ext cx="56864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 nalazi: težište, momente inercije za težišne ose složenog presjeka,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glavne težišne ose,  ugao nagiba glavnih težišnih osa,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momente inercije za zarotirane težišne ose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7">
      <selection activeCell="I32" sqref="I32:I33"/>
    </sheetView>
  </sheetViews>
  <sheetFormatPr defaultColWidth="9.140625" defaultRowHeight="12.75"/>
  <cols>
    <col min="1" max="1" width="6.140625" style="0" customWidth="1"/>
    <col min="2" max="2" width="10.7109375" style="0" bestFit="1" customWidth="1"/>
    <col min="3" max="3" width="9.7109375" style="0" customWidth="1"/>
    <col min="4" max="4" width="7.7109375" style="0" customWidth="1"/>
    <col min="5" max="5" width="7.421875" style="0" customWidth="1"/>
    <col min="6" max="6" width="8.57421875" style="0" customWidth="1"/>
    <col min="7" max="7" width="8.7109375" style="0" customWidth="1"/>
    <col min="9" max="9" width="9.57421875" style="0" bestFit="1" customWidth="1"/>
    <col min="10" max="10" width="10.28125" style="0" customWidth="1"/>
    <col min="11" max="11" width="9.57421875" style="0" bestFit="1" customWidth="1"/>
    <col min="12" max="12" width="9.28125" style="0" customWidth="1"/>
  </cols>
  <sheetData>
    <row r="1" spans="1:24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thickBot="1">
      <c r="A2" s="3"/>
      <c r="B2" s="2"/>
      <c r="C2" s="2"/>
      <c r="D2" s="2"/>
      <c r="E2" s="2"/>
      <c r="F2" s="2"/>
      <c r="G2" s="2"/>
      <c r="H2" s="2"/>
      <c r="I2" s="2"/>
      <c r="J2" s="2"/>
      <c r="K2" s="3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8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Q4" s="2"/>
      <c r="R4" s="2"/>
      <c r="S4" s="2"/>
      <c r="T4" s="2"/>
      <c r="U4" s="2"/>
      <c r="V4" s="2"/>
      <c r="W4" s="2"/>
      <c r="X4" s="2"/>
    </row>
    <row r="6" ht="13.5" thickBot="1"/>
    <row r="7" spans="1:25" ht="14.25" customHeight="1">
      <c r="A7" s="14"/>
      <c r="B7" s="29"/>
      <c r="C7" s="95" t="s">
        <v>42</v>
      </c>
      <c r="D7" s="85" t="s">
        <v>48</v>
      </c>
      <c r="E7" s="86"/>
      <c r="F7" s="15"/>
      <c r="G7" s="29"/>
      <c r="H7" s="97" t="s">
        <v>49</v>
      </c>
      <c r="I7" s="98"/>
      <c r="J7" s="98"/>
      <c r="K7" s="99"/>
      <c r="L7" s="83" t="s">
        <v>43</v>
      </c>
      <c r="M7" s="70"/>
      <c r="N7" s="2"/>
      <c r="R7" s="7"/>
      <c r="S7" s="7"/>
      <c r="T7" s="7"/>
      <c r="U7" s="7"/>
      <c r="V7" s="7"/>
      <c r="W7" s="7"/>
      <c r="X7" s="7"/>
      <c r="Y7" s="7"/>
    </row>
    <row r="8" spans="1:25" ht="15" thickBot="1">
      <c r="A8" s="16"/>
      <c r="B8" s="30"/>
      <c r="C8" s="96"/>
      <c r="D8" s="87"/>
      <c r="E8" s="88"/>
      <c r="F8" s="17"/>
      <c r="G8" s="22"/>
      <c r="H8" s="100"/>
      <c r="I8" s="101"/>
      <c r="J8" s="101"/>
      <c r="K8" s="102"/>
      <c r="L8" s="84"/>
      <c r="M8" s="71"/>
      <c r="N8" s="2"/>
      <c r="R8" s="7"/>
      <c r="S8" s="7"/>
      <c r="T8" s="7"/>
      <c r="U8" s="7"/>
      <c r="V8" s="7"/>
      <c r="W8" s="2"/>
      <c r="X8" s="2"/>
      <c r="Y8" s="2"/>
    </row>
    <row r="9" spans="1:19" ht="15.75" thickBot="1">
      <c r="A9" s="11" t="s">
        <v>14</v>
      </c>
      <c r="B9" s="24" t="s">
        <v>15</v>
      </c>
      <c r="C9" s="25" t="s">
        <v>0</v>
      </c>
      <c r="D9" s="25" t="s">
        <v>6</v>
      </c>
      <c r="E9" s="25" t="s">
        <v>7</v>
      </c>
      <c r="F9" s="11" t="s">
        <v>1</v>
      </c>
      <c r="G9" s="11" t="s">
        <v>2</v>
      </c>
      <c r="H9" s="25" t="s">
        <v>8</v>
      </c>
      <c r="I9" s="25" t="s">
        <v>16</v>
      </c>
      <c r="J9" s="31" t="s">
        <v>17</v>
      </c>
      <c r="K9" s="25" t="s">
        <v>18</v>
      </c>
      <c r="L9" s="25" t="s">
        <v>50</v>
      </c>
      <c r="M9" s="72" t="s">
        <v>38</v>
      </c>
      <c r="N9" s="2"/>
      <c r="Q9" s="6"/>
      <c r="R9" s="6"/>
      <c r="S9" s="6"/>
    </row>
    <row r="10" spans="1:14" ht="16.5" thickBot="1" thickTop="1">
      <c r="A10" s="12" t="s">
        <v>10</v>
      </c>
      <c r="B10" s="60" t="s">
        <v>52</v>
      </c>
      <c r="C10" s="80">
        <v>11</v>
      </c>
      <c r="D10" s="60">
        <v>4</v>
      </c>
      <c r="E10" s="60">
        <v>1.45</v>
      </c>
      <c r="F10" s="81">
        <f>C10*D10</f>
        <v>44</v>
      </c>
      <c r="G10" s="81">
        <f>C10*E10</f>
        <v>15.95</v>
      </c>
      <c r="H10" s="60">
        <v>106</v>
      </c>
      <c r="I10" s="60">
        <v>19.4</v>
      </c>
      <c r="J10" s="60">
        <v>106</v>
      </c>
      <c r="K10" s="60">
        <v>19.4</v>
      </c>
      <c r="L10" s="65">
        <v>1</v>
      </c>
      <c r="M10" s="73">
        <f>L10*SQRT(H10*I10-J10*K10)</f>
        <v>0</v>
      </c>
      <c r="N10" s="2"/>
    </row>
    <row r="11" spans="1:25" ht="16.5" thickBot="1" thickTop="1">
      <c r="A11" s="13" t="s">
        <v>9</v>
      </c>
      <c r="B11" s="61" t="s">
        <v>51</v>
      </c>
      <c r="C11" s="79">
        <v>2.78</v>
      </c>
      <c r="D11" s="61">
        <v>2.13</v>
      </c>
      <c r="E11" s="62">
        <v>1.3</v>
      </c>
      <c r="F11" s="82">
        <f>C11*D11</f>
        <v>5.921399999999999</v>
      </c>
      <c r="G11" s="82">
        <f>C11*E11</f>
        <v>3.614</v>
      </c>
      <c r="H11" s="61">
        <v>2.16</v>
      </c>
      <c r="I11" s="61">
        <v>2.16</v>
      </c>
      <c r="J11" s="61">
        <v>3.41</v>
      </c>
      <c r="K11" s="61">
        <v>0.91</v>
      </c>
      <c r="L11" s="61">
        <v>-1</v>
      </c>
      <c r="M11" s="74">
        <f>L11*SQRT(H11*I11-J11*K11)</f>
        <v>-1.25</v>
      </c>
      <c r="N11" s="2"/>
      <c r="W11" s="6"/>
      <c r="X11" s="6"/>
      <c r="Y11" s="6"/>
    </row>
    <row r="12" spans="1:25" ht="15" thickTop="1">
      <c r="A12" s="20"/>
      <c r="B12" s="36" t="s">
        <v>11</v>
      </c>
      <c r="C12" s="37">
        <f>SUM(C10:C11)</f>
        <v>13.78</v>
      </c>
      <c r="D12" s="21"/>
      <c r="E12" s="21"/>
      <c r="F12" s="37">
        <f>SUM(F10:F11)</f>
        <v>49.9214</v>
      </c>
      <c r="G12" s="38">
        <f>SUM(G10:G11)</f>
        <v>19.564</v>
      </c>
      <c r="H12" s="36">
        <f>SUM(H10:H11)</f>
        <v>108.16</v>
      </c>
      <c r="I12" s="36">
        <f>SUM(I10:I11)</f>
        <v>21.56</v>
      </c>
      <c r="J12" s="22"/>
      <c r="K12" s="22"/>
      <c r="L12" s="22"/>
      <c r="M12" s="75">
        <f>SUM(M10:M11)</f>
        <v>-1.25</v>
      </c>
      <c r="N12" s="2"/>
      <c r="W12" s="6"/>
      <c r="X12" s="6"/>
      <c r="Y12" s="6"/>
    </row>
    <row r="13" spans="1:17" ht="15.75" thickBot="1">
      <c r="A13" s="2"/>
      <c r="B13" s="2"/>
      <c r="C13" s="76" t="s">
        <v>19</v>
      </c>
      <c r="D13" s="26"/>
      <c r="E13" s="4"/>
      <c r="F13" s="5"/>
      <c r="G13" s="27"/>
      <c r="H13" s="2"/>
      <c r="M13" s="2"/>
      <c r="N13" s="2"/>
      <c r="O13" s="2"/>
      <c r="P13" s="2"/>
      <c r="Q13" s="2"/>
    </row>
    <row r="14" spans="1:16" ht="15.75">
      <c r="A14" s="2"/>
      <c r="B14" s="2"/>
      <c r="C14" s="2"/>
      <c r="D14" s="1"/>
      <c r="E14" s="49" t="s">
        <v>12</v>
      </c>
      <c r="F14" s="59">
        <f>F12/C12</f>
        <v>3.622743105950653</v>
      </c>
      <c r="G14" s="51" t="s">
        <v>25</v>
      </c>
      <c r="H14" s="2"/>
      <c r="M14" s="2"/>
      <c r="N14" s="2"/>
      <c r="O14" s="2"/>
      <c r="P14" s="2"/>
    </row>
    <row r="15" spans="1:16" ht="16.5" thickBot="1">
      <c r="A15" s="2"/>
      <c r="B15" s="2"/>
      <c r="C15" s="2"/>
      <c r="D15" s="2"/>
      <c r="E15" s="55" t="s">
        <v>13</v>
      </c>
      <c r="F15" s="58">
        <f>G12/C12</f>
        <v>1.4197387518142235</v>
      </c>
      <c r="G15" s="57" t="s">
        <v>25</v>
      </c>
      <c r="M15" s="2"/>
      <c r="N15" s="2"/>
      <c r="O15" s="2"/>
      <c r="P15" s="2"/>
    </row>
    <row r="16" spans="1:16" ht="12.75">
      <c r="A16" s="2"/>
      <c r="B16" s="2"/>
      <c r="C16" s="2"/>
      <c r="D16" s="1"/>
      <c r="E16" s="2"/>
      <c r="F16" s="2"/>
      <c r="M16" s="2"/>
      <c r="N16" s="2"/>
      <c r="O16" s="2"/>
      <c r="P16" s="2"/>
    </row>
    <row r="17" spans="1:6" ht="12.75">
      <c r="A17" s="2"/>
      <c r="B17" s="2"/>
      <c r="C17" s="2"/>
      <c r="F17" s="78"/>
    </row>
    <row r="18" spans="1:3" ht="12.75">
      <c r="A18" s="2"/>
      <c r="B18" s="2"/>
      <c r="C18" s="2"/>
    </row>
    <row r="20" ht="12.75">
      <c r="A20" s="10"/>
    </row>
    <row r="21" ht="13.5" thickBot="1"/>
    <row r="22" spans="9:12" ht="12.75" customHeight="1">
      <c r="I22" s="89" t="s">
        <v>39</v>
      </c>
      <c r="J22" s="90"/>
      <c r="K22" s="91"/>
      <c r="L22" s="66"/>
    </row>
    <row r="23" spans="9:12" ht="12.75" customHeight="1" thickBot="1">
      <c r="I23" s="92"/>
      <c r="J23" s="93"/>
      <c r="K23" s="94"/>
      <c r="L23" s="66"/>
    </row>
    <row r="24" spans="9:12" ht="15" thickBot="1">
      <c r="I24" s="23" t="s">
        <v>3</v>
      </c>
      <c r="J24" s="23" t="s">
        <v>4</v>
      </c>
      <c r="K24" s="23" t="s">
        <v>5</v>
      </c>
      <c r="L24" s="22"/>
    </row>
    <row r="25" spans="9:12" ht="15" thickTop="1">
      <c r="I25" s="19">
        <f>C10*D10*D10</f>
        <v>176</v>
      </c>
      <c r="J25" s="19">
        <f>C10*E10*E10</f>
        <v>23.127499999999998</v>
      </c>
      <c r="K25" s="19">
        <f>C10*D10*E10</f>
        <v>63.8</v>
      </c>
      <c r="L25" s="22"/>
    </row>
    <row r="26" spans="9:12" ht="15" thickBot="1">
      <c r="I26" s="18">
        <f>C11*D11*D11</f>
        <v>12.612581999999998</v>
      </c>
      <c r="J26" s="18">
        <f>C11*E11*E11</f>
        <v>4.6982</v>
      </c>
      <c r="K26" s="18">
        <f>C11*D11*E11</f>
        <v>7.697819999999999</v>
      </c>
      <c r="L26" s="22"/>
    </row>
    <row r="27" spans="9:12" ht="15.75" thickBot="1" thickTop="1">
      <c r="I27" s="39">
        <f>SUM(I25:I26)</f>
        <v>188.612582</v>
      </c>
      <c r="J27" s="39">
        <f>SUM(J25:J26)</f>
        <v>27.825699999999998</v>
      </c>
      <c r="K27" s="39">
        <f>SUM(K25:K26)</f>
        <v>71.49781999999999</v>
      </c>
      <c r="L27" s="66"/>
    </row>
    <row r="28" spans="9:12" ht="15.75">
      <c r="I28" s="49" t="s">
        <v>20</v>
      </c>
      <c r="J28" s="50">
        <f>H12+J27</f>
        <v>135.9857</v>
      </c>
      <c r="K28" s="51" t="s">
        <v>26</v>
      </c>
      <c r="L28" s="67"/>
    </row>
    <row r="29" spans="9:12" ht="15.75">
      <c r="I29" s="52" t="s">
        <v>21</v>
      </c>
      <c r="J29" s="53">
        <f>I12+I27</f>
        <v>210.172582</v>
      </c>
      <c r="K29" s="54" t="s">
        <v>26</v>
      </c>
      <c r="L29" s="67"/>
    </row>
    <row r="30" spans="9:12" ht="16.5" thickBot="1">
      <c r="I30" s="55" t="s">
        <v>40</v>
      </c>
      <c r="J30" s="56">
        <f>M12+K27</f>
        <v>70.24781999999999</v>
      </c>
      <c r="K30" s="57" t="s">
        <v>26</v>
      </c>
      <c r="L30" s="67"/>
    </row>
    <row r="35" ht="12.75">
      <c r="I35" s="10"/>
    </row>
    <row r="37" ht="13.5" thickBot="1"/>
    <row r="38" spans="1:12" ht="12.75">
      <c r="A38" s="103" t="s">
        <v>41</v>
      </c>
      <c r="B38" s="104"/>
      <c r="C38" s="105"/>
      <c r="D38" s="28"/>
      <c r="E38" s="103" t="s">
        <v>27</v>
      </c>
      <c r="F38" s="105"/>
      <c r="I38" s="103" t="s">
        <v>31</v>
      </c>
      <c r="J38" s="104"/>
      <c r="K38" s="105"/>
      <c r="L38" s="68"/>
    </row>
    <row r="39" spans="1:12" ht="13.5" thickBot="1">
      <c r="A39" s="109"/>
      <c r="B39" s="110"/>
      <c r="C39" s="111"/>
      <c r="D39" s="28"/>
      <c r="E39" s="109"/>
      <c r="F39" s="111"/>
      <c r="H39" s="28"/>
      <c r="I39" s="106"/>
      <c r="J39" s="107"/>
      <c r="K39" s="108"/>
      <c r="L39" s="68"/>
    </row>
    <row r="40" spans="1:6" ht="13.5" thickBot="1">
      <c r="A40" s="106"/>
      <c r="B40" s="107"/>
      <c r="C40" s="108"/>
      <c r="D40" s="2"/>
      <c r="E40" s="114"/>
      <c r="F40" s="115"/>
    </row>
    <row r="46" ht="13.5" thickBot="1"/>
    <row r="47" spans="1:12" ht="15">
      <c r="A47" s="40" t="s">
        <v>22</v>
      </c>
      <c r="B47" s="41">
        <f>J28-C12*F15*F15</f>
        <v>108.20993105950654</v>
      </c>
      <c r="C47" s="42" t="s">
        <v>26</v>
      </c>
      <c r="E47" s="112" t="s">
        <v>28</v>
      </c>
      <c r="F47" s="113"/>
      <c r="G47" s="63">
        <f>-2*B49/(B47-B48)</f>
        <v>0.01590893800866602</v>
      </c>
      <c r="I47" s="40" t="s">
        <v>32</v>
      </c>
      <c r="J47" s="41">
        <f>0.5*(B47+B48)+0.5*SQRT((B47-B48)*(B47-B48)+4*B49*B49)</f>
        <v>108.21492238081706</v>
      </c>
      <c r="K47" s="42" t="s">
        <v>26</v>
      </c>
      <c r="L47" s="69"/>
    </row>
    <row r="48" spans="1:12" ht="15.75" thickBot="1">
      <c r="A48" s="46" t="s">
        <v>23</v>
      </c>
      <c r="B48" s="47">
        <f>J29-C12*F14*F14</f>
        <v>29.320174310595092</v>
      </c>
      <c r="C48" s="48" t="s">
        <v>26</v>
      </c>
      <c r="E48" s="43" t="s">
        <v>29</v>
      </c>
      <c r="F48" s="44">
        <f>0.5*ATAN(G47)*180/PI()</f>
        <v>0.45571905817709124</v>
      </c>
      <c r="G48" s="45" t="s">
        <v>30</v>
      </c>
      <c r="I48" s="43" t="s">
        <v>33</v>
      </c>
      <c r="J48" s="44">
        <f>0.5*(B47+B48)-0.5*SQRT((B47-B48)*(B47-B48)+4*B49*B49)</f>
        <v>29.315182989284587</v>
      </c>
      <c r="K48" s="45" t="s">
        <v>26</v>
      </c>
      <c r="L48" s="69"/>
    </row>
    <row r="49" spans="1:3" ht="15.75" thickBot="1">
      <c r="A49" s="77" t="s">
        <v>24</v>
      </c>
      <c r="B49" s="44">
        <f>J30-C12*F14*F15</f>
        <v>-0.627526124818587</v>
      </c>
      <c r="C49" s="45" t="s">
        <v>26</v>
      </c>
    </row>
    <row r="55" ht="13.5" thickBot="1"/>
    <row r="56" spans="1:10" ht="19.5" customHeight="1">
      <c r="A56" s="103" t="s">
        <v>44</v>
      </c>
      <c r="B56" s="104"/>
      <c r="C56" s="104"/>
      <c r="D56" s="105"/>
      <c r="G56" s="103" t="s">
        <v>45</v>
      </c>
      <c r="H56" s="104"/>
      <c r="I56" s="104"/>
      <c r="J56" s="105"/>
    </row>
    <row r="57" spans="1:10" ht="19.5" customHeight="1" thickBot="1">
      <c r="A57" s="106"/>
      <c r="B57" s="107"/>
      <c r="C57" s="107"/>
      <c r="D57" s="108"/>
      <c r="G57" s="106"/>
      <c r="H57" s="107"/>
      <c r="I57" s="107"/>
      <c r="J57" s="108"/>
    </row>
    <row r="58" spans="7:10" ht="15" thickBot="1">
      <c r="G58" s="33" t="s">
        <v>34</v>
      </c>
      <c r="H58" s="34"/>
      <c r="I58" s="64">
        <v>30</v>
      </c>
      <c r="J58" s="35" t="s">
        <v>30</v>
      </c>
    </row>
    <row r="60" ht="12.75">
      <c r="J60" s="2"/>
    </row>
    <row r="61" ht="12.75">
      <c r="J61" s="2"/>
    </row>
    <row r="66" ht="13.5" thickBot="1"/>
    <row r="67" spans="8:10" ht="15.75" thickBot="1">
      <c r="H67" s="40" t="s">
        <v>35</v>
      </c>
      <c r="I67" s="41">
        <f>0.5*(B47+B48)+0.5*(B47-B48)*COS(2*I58*PI()/180)-B49*SIN(2*I58*PI()/180)</f>
        <v>89.03094543790998</v>
      </c>
      <c r="J67" s="42" t="s">
        <v>26</v>
      </c>
    </row>
    <row r="68" spans="1:10" ht="15">
      <c r="A68" s="40" t="s">
        <v>47</v>
      </c>
      <c r="B68" s="41">
        <f>SQRT(J47/C12)</f>
        <v>2.802328007703391</v>
      </c>
      <c r="C68" s="42" t="s">
        <v>25</v>
      </c>
      <c r="H68" s="46" t="s">
        <v>36</v>
      </c>
      <c r="I68" s="47">
        <f>0.5*(B47+B48)-0.5*(B47-B48)*COS(2*I58*PI()/180)+B49*SIN(2*I58*PI()/180)</f>
        <v>48.49915993219165</v>
      </c>
      <c r="J68" s="48" t="s">
        <v>26</v>
      </c>
    </row>
    <row r="69" spans="1:10" ht="15.75" thickBot="1">
      <c r="A69" s="43" t="s">
        <v>46</v>
      </c>
      <c r="B69" s="44">
        <f>SQRT(J48/C12)</f>
        <v>1.4585512572085158</v>
      </c>
      <c r="C69" s="45" t="s">
        <v>25</v>
      </c>
      <c r="H69" s="43" t="s">
        <v>37</v>
      </c>
      <c r="I69" s="44">
        <f>0.5*(B47-B48)*SIN(2*I58*PI()/180)+B49*COS(2*I58*PI()/180)</f>
        <v>33.84650365905679</v>
      </c>
      <c r="J69" s="45" t="s">
        <v>26</v>
      </c>
    </row>
  </sheetData>
  <sheetProtection password="C287" sheet="1" objects="1" scenarios="1"/>
  <mergeCells count="11">
    <mergeCell ref="E38:F40"/>
    <mergeCell ref="L7:L8"/>
    <mergeCell ref="D7:E8"/>
    <mergeCell ref="I22:K23"/>
    <mergeCell ref="C7:C8"/>
    <mergeCell ref="H7:K8"/>
    <mergeCell ref="A56:D57"/>
    <mergeCell ref="G56:J57"/>
    <mergeCell ref="I38:K39"/>
    <mergeCell ref="A38:C40"/>
    <mergeCell ref="E47:F47"/>
  </mergeCells>
  <printOptions/>
  <pageMargins left="0.75" right="0.75" top="1" bottom="1" header="0.5" footer="0.5"/>
  <pageSetup horizontalDpi="600" verticalDpi="600" orientation="landscape" paperSize="9" scale="95" r:id="rId11"/>
  <colBreaks count="1" manualBreakCount="1">
    <brk id="13" max="65535" man="1"/>
  </colBreaks>
  <drawing r:id="rId10"/>
  <legacyDrawing r:id="rId9"/>
  <oleObjects>
    <oleObject progId="Equation.3" shapeId="946853" r:id="rId1"/>
    <oleObject progId="Equation.3" shapeId="1055656" r:id="rId2"/>
    <oleObject progId="Equation.3" shapeId="1073682" r:id="rId3"/>
    <oleObject progId="Equation.3" shapeId="1082959" r:id="rId4"/>
    <oleObject progId="Equation.3" shapeId="1274769" r:id="rId5"/>
    <oleObject progId="Equation.3" shapeId="1373320" r:id="rId6"/>
    <oleObject progId="Equation.3" shapeId="1426715" r:id="rId7"/>
    <oleObject progId="Equation.3" shapeId="144968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Ziga</dc:creator>
  <cp:keywords/>
  <dc:description/>
  <cp:lastModifiedBy>menso</cp:lastModifiedBy>
  <cp:lastPrinted>2010-10-19T10:14:30Z</cp:lastPrinted>
  <dcterms:created xsi:type="dcterms:W3CDTF">2000-10-30T07:06:42Z</dcterms:created>
  <dcterms:modified xsi:type="dcterms:W3CDTF">2010-10-26T14:22:49Z</dcterms:modified>
  <cp:category/>
  <cp:version/>
  <cp:contentType/>
  <cp:contentStatus/>
</cp:coreProperties>
</file>